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EF053A78-6CB8-44E1-AC51-E1D81F48191E}" xr6:coauthVersionLast="44" xr6:coauthVersionMax="44" xr10:uidLastSave="{00000000-0000-0000-0000-000000000000}"/>
  <bookViews>
    <workbookView xWindow="-120" yWindow="-120" windowWidth="20640" windowHeight="11160" xr2:uid="{00000000-000D-0000-FFFF-FFFF00000000}"/>
  </bookViews>
  <sheets>
    <sheet name="Fall 2019 Demographics" sheetId="2" r:id="rId1"/>
  </sheets>
  <definedNames>
    <definedName name="_xlnm.Print_Area" localSheetId="0">'Fall 2019 Demographics'!$B$1:$P$65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2" l="1"/>
  <c r="D41" i="2"/>
  <c r="D15" i="2"/>
  <c r="J9" i="2"/>
  <c r="I9" i="2"/>
  <c r="L8" i="2"/>
  <c r="K8" i="2"/>
  <c r="L7" i="2"/>
  <c r="K7" i="2"/>
  <c r="L9" i="2" l="1"/>
  <c r="K9" i="2"/>
  <c r="E7" i="2" s="1"/>
  <c r="E13" i="2" l="1"/>
  <c r="E8" i="2"/>
  <c r="E15" i="2"/>
  <c r="J28" i="2"/>
  <c r="J39" i="2"/>
  <c r="J27" i="2"/>
  <c r="J38" i="2"/>
  <c r="E12" i="2"/>
  <c r="J22" i="2"/>
  <c r="J35" i="2"/>
  <c r="E9" i="2"/>
  <c r="J21" i="2"/>
  <c r="J34" i="2"/>
  <c r="J41" i="2"/>
  <c r="E10" i="2"/>
  <c r="E14" i="2"/>
  <c r="J18" i="2"/>
  <c r="J26" i="2"/>
  <c r="J33" i="2"/>
  <c r="J37" i="2"/>
  <c r="J44" i="2"/>
  <c r="E11" i="2"/>
  <c r="J17" i="2"/>
  <c r="J25" i="2"/>
  <c r="J29" i="2"/>
  <c r="J36" i="2"/>
  <c r="J40" i="2"/>
  <c r="J45" i="2"/>
</calcChain>
</file>

<file path=xl/sharedStrings.xml><?xml version="1.0" encoding="utf-8"?>
<sst xmlns="http://schemas.openxmlformats.org/spreadsheetml/2006/main" count="99" uniqueCount="82">
  <si>
    <t>MORGAN STATE UNIVERSITY</t>
  </si>
  <si>
    <t>Student Level</t>
  </si>
  <si>
    <t>Total</t>
  </si>
  <si>
    <t>%</t>
  </si>
  <si>
    <t>Enrollment</t>
  </si>
  <si>
    <t>Full-time</t>
  </si>
  <si>
    <t>Part-time</t>
  </si>
  <si>
    <t>FTE</t>
  </si>
  <si>
    <t>Freshmen</t>
  </si>
  <si>
    <t>Undergraduate</t>
  </si>
  <si>
    <t>Sophomore</t>
  </si>
  <si>
    <t>Graduate</t>
  </si>
  <si>
    <t>Junior</t>
  </si>
  <si>
    <t>Senior and Subsequent Years</t>
  </si>
  <si>
    <t>Unclassified/Special Undergraduates</t>
  </si>
  <si>
    <t>Graduate Students less than 1 year</t>
  </si>
  <si>
    <t>Graduate Students more than 1 year</t>
  </si>
  <si>
    <t>Freshmen Applications</t>
  </si>
  <si>
    <t>Unclassified/Special Graduate Students</t>
  </si>
  <si>
    <t>Attendance Status</t>
  </si>
  <si>
    <t xml:space="preserve">Undergraduate Transfer Students  </t>
  </si>
  <si>
    <t>Full-Time</t>
  </si>
  <si>
    <t>Part-Time</t>
  </si>
  <si>
    <t>Residence Halls</t>
  </si>
  <si>
    <t>Living in Residence Halls:</t>
  </si>
  <si>
    <t>Gender</t>
  </si>
  <si>
    <t>Undergraduates</t>
  </si>
  <si>
    <t>Women</t>
  </si>
  <si>
    <t>*Living in Morgan View</t>
  </si>
  <si>
    <t>Men</t>
  </si>
  <si>
    <t>Graduate Students</t>
  </si>
  <si>
    <t>Age</t>
  </si>
  <si>
    <t>Under 18</t>
  </si>
  <si>
    <t>Most Frequent Foreign Countries of Residency</t>
  </si>
  <si>
    <t>18 to 24</t>
  </si>
  <si>
    <t>Saudi Arabia</t>
  </si>
  <si>
    <t>25 to 29</t>
  </si>
  <si>
    <t>Kuwait</t>
  </si>
  <si>
    <t>30 to 39</t>
  </si>
  <si>
    <t>Nigeria</t>
  </si>
  <si>
    <t>40 years and over</t>
  </si>
  <si>
    <t>Other Foreign Countries</t>
  </si>
  <si>
    <t>Racial composition</t>
  </si>
  <si>
    <t>African American</t>
  </si>
  <si>
    <t>Most Frequent State of Residency*</t>
  </si>
  <si>
    <t>International</t>
  </si>
  <si>
    <t>Maryland</t>
  </si>
  <si>
    <t>Hispanic</t>
  </si>
  <si>
    <t>New Jersey</t>
  </si>
  <si>
    <t>New York</t>
  </si>
  <si>
    <t>White</t>
  </si>
  <si>
    <t>Pennsylvania</t>
  </si>
  <si>
    <t>Unknown</t>
  </si>
  <si>
    <t>District of Columbia</t>
  </si>
  <si>
    <t>Asian</t>
  </si>
  <si>
    <t>Virginia</t>
  </si>
  <si>
    <t>Native American</t>
  </si>
  <si>
    <t>Other States</t>
  </si>
  <si>
    <t>Native Hawaiian</t>
  </si>
  <si>
    <t>* Based on Geographical code</t>
  </si>
  <si>
    <t>Residency*</t>
  </si>
  <si>
    <t>Most Frequent MD Counties of Residency</t>
  </si>
  <si>
    <t>Baltimore City</t>
  </si>
  <si>
    <t>Baltimore County</t>
  </si>
  <si>
    <t>*Based on Residency code and Tution status</t>
  </si>
  <si>
    <t>Number</t>
  </si>
  <si>
    <t>Percent</t>
  </si>
  <si>
    <t>Enrolled exclusively in DE</t>
  </si>
  <si>
    <t>Enrolled in some but not all DE</t>
  </si>
  <si>
    <t>Other Counties</t>
  </si>
  <si>
    <t>Not enrolled in any DE</t>
  </si>
  <si>
    <t>New First-time Freshmen FT</t>
  </si>
  <si>
    <t>New First-time Freshmen PT</t>
  </si>
  <si>
    <t>Multirace</t>
  </si>
  <si>
    <t>Nepal</t>
  </si>
  <si>
    <t>Iran/Jamaica</t>
  </si>
  <si>
    <t>Prince Georges</t>
  </si>
  <si>
    <t>Montgomery</t>
  </si>
  <si>
    <t>Howard</t>
  </si>
  <si>
    <t>Anne Arundel</t>
  </si>
  <si>
    <t xml:space="preserve">Non-Maryland </t>
  </si>
  <si>
    <t>FALL 2019 STUDENT DEMOGRAPHICS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</si>
</sst>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B03B"/>
      <name val="Arial Rounded MT Bold"/>
      <family val="2"/>
    </font>
    <font>
      <b/>
      <sz val="24"/>
      <color theme="0"/>
      <name val="Arial Rounded MT Bold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FFFF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E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ABC7FF"/>
        <bgColor indexed="64"/>
      </patternFill>
    </fill>
    <fill>
      <patternFill patternType="solid">
        <fgColor rgb="FFAC5208"/>
        <bgColor indexed="64"/>
      </patternFill>
    </fill>
    <fill>
      <patternFill patternType="solid">
        <fgColor rgb="FF68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83">
    <xf numFmtId="0" fontId="0" fillId="0" borderId="0" xfId="0"/>
    <xf numFmtId="0" fontId="0" fillId="2" borderId="0" xfId="0" applyFill="1"/>
    <xf numFmtId="0" fontId="0" fillId="4" borderId="7" xfId="0" applyFill="1" applyBorder="1"/>
    <xf numFmtId="0" fontId="2" fillId="4" borderId="0" xfId="0" applyFont="1" applyFill="1" applyBorder="1" applyAlignment="1">
      <alignment horizontal="center"/>
    </xf>
    <xf numFmtId="0" fontId="0" fillId="4" borderId="8" xfId="0" applyFill="1" applyBorder="1"/>
    <xf numFmtId="0" fontId="0" fillId="4" borderId="0" xfId="0" applyFill="1" applyBorder="1"/>
    <xf numFmtId="0" fontId="0" fillId="4" borderId="0" xfId="0" applyFill="1" applyBorder="1" applyAlignment="1"/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7" fillId="4" borderId="8" xfId="0" applyFont="1" applyFill="1" applyBorder="1"/>
    <xf numFmtId="0" fontId="6" fillId="2" borderId="7" xfId="0" applyFont="1" applyFill="1" applyBorder="1" applyAlignment="1">
      <alignment horizontal="left"/>
    </xf>
    <xf numFmtId="164" fontId="9" fillId="2" borderId="13" xfId="2" applyNumberFormat="1" applyFont="1" applyFill="1" applyBorder="1" applyAlignment="1">
      <alignment horizontal="right"/>
    </xf>
    <xf numFmtId="165" fontId="9" fillId="2" borderId="14" xfId="1" applyNumberFormat="1" applyFont="1" applyFill="1" applyBorder="1" applyAlignment="1">
      <alignment horizontal="right"/>
    </xf>
    <xf numFmtId="0" fontId="6" fillId="2" borderId="7" xfId="0" applyFont="1" applyFill="1" applyBorder="1"/>
    <xf numFmtId="0" fontId="6" fillId="2" borderId="15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0" fontId="10" fillId="7" borderId="16" xfId="1" applyNumberFormat="1" applyFont="1" applyFill="1" applyBorder="1" applyAlignment="1">
      <alignment horizontal="right"/>
    </xf>
    <xf numFmtId="0" fontId="6" fillId="2" borderId="15" xfId="0" applyFont="1" applyFill="1" applyBorder="1" applyAlignment="1"/>
    <xf numFmtId="165" fontId="9" fillId="2" borderId="16" xfId="1" applyNumberFormat="1" applyFont="1" applyFill="1" applyBorder="1" applyAlignment="1">
      <alignment horizontal="right"/>
    </xf>
    <xf numFmtId="0" fontId="5" fillId="8" borderId="4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right"/>
    </xf>
    <xf numFmtId="0" fontId="5" fillId="8" borderId="18" xfId="0" applyNumberFormat="1" applyFont="1" applyFill="1" applyBorder="1" applyAlignment="1">
      <alignment horizontal="right"/>
    </xf>
    <xf numFmtId="165" fontId="6" fillId="2" borderId="16" xfId="1" applyNumberFormat="1" applyFont="1" applyFill="1" applyBorder="1" applyAlignment="1"/>
    <xf numFmtId="0" fontId="5" fillId="5" borderId="11" xfId="0" applyFont="1" applyFill="1" applyBorder="1" applyAlignment="1">
      <alignment horizontal="right"/>
    </xf>
    <xf numFmtId="0" fontId="6" fillId="2" borderId="13" xfId="0" applyFont="1" applyFill="1" applyBorder="1"/>
    <xf numFmtId="0" fontId="6" fillId="2" borderId="19" xfId="0" applyFont="1" applyFill="1" applyBorder="1"/>
    <xf numFmtId="0" fontId="6" fillId="2" borderId="14" xfId="0" applyFont="1" applyFill="1" applyBorder="1"/>
    <xf numFmtId="0" fontId="6" fillId="2" borderId="4" xfId="0" applyFont="1" applyFill="1" applyBorder="1"/>
    <xf numFmtId="0" fontId="6" fillId="2" borderId="17" xfId="0" applyFont="1" applyFill="1" applyBorder="1"/>
    <xf numFmtId="0" fontId="6" fillId="2" borderId="20" xfId="0" applyFont="1" applyFill="1" applyBorder="1"/>
    <xf numFmtId="0" fontId="11" fillId="4" borderId="0" xfId="0" applyFont="1" applyFill="1" applyBorder="1"/>
    <xf numFmtId="0" fontId="10" fillId="7" borderId="4" xfId="0" applyFont="1" applyFill="1" applyBorder="1" applyAlignment="1">
      <alignment horizontal="center"/>
    </xf>
    <xf numFmtId="164" fontId="10" fillId="7" borderId="17" xfId="0" applyNumberFormat="1" applyFont="1" applyFill="1" applyBorder="1" applyAlignment="1"/>
    <xf numFmtId="165" fontId="10" fillId="7" borderId="18" xfId="1" applyNumberFormat="1" applyFont="1" applyFill="1" applyBorder="1" applyAlignment="1"/>
    <xf numFmtId="0" fontId="6" fillId="4" borderId="0" xfId="0" applyFont="1" applyFill="1"/>
    <xf numFmtId="164" fontId="6" fillId="4" borderId="0" xfId="0" applyNumberFormat="1" applyFont="1" applyFill="1" applyBorder="1"/>
    <xf numFmtId="0" fontId="5" fillId="9" borderId="9" xfId="0" applyFont="1" applyFill="1" applyBorder="1"/>
    <xf numFmtId="0" fontId="12" fillId="9" borderId="21" xfId="0" applyFont="1" applyFill="1" applyBorder="1" applyAlignment="1">
      <alignment horizontal="center"/>
    </xf>
    <xf numFmtId="165" fontId="6" fillId="4" borderId="0" xfId="0" applyNumberFormat="1" applyFont="1" applyFill="1" applyBorder="1"/>
    <xf numFmtId="165" fontId="6" fillId="2" borderId="18" xfId="0" applyNumberFormat="1" applyFont="1" applyFill="1" applyBorder="1" applyAlignment="1">
      <alignment horizontal="right"/>
    </xf>
    <xf numFmtId="0" fontId="10" fillId="6" borderId="7" xfId="0" applyFont="1" applyFill="1" applyBorder="1" applyAlignment="1"/>
    <xf numFmtId="0" fontId="10" fillId="6" borderId="16" xfId="0" applyFont="1" applyFill="1" applyBorder="1"/>
    <xf numFmtId="0" fontId="6" fillId="2" borderId="7" xfId="0" applyFont="1" applyFill="1" applyBorder="1" applyAlignment="1">
      <alignment horizontal="left" indent="2"/>
    </xf>
    <xf numFmtId="0" fontId="13" fillId="2" borderId="16" xfId="0" applyFont="1" applyFill="1" applyBorder="1"/>
    <xf numFmtId="9" fontId="6" fillId="4" borderId="0" xfId="0" applyNumberFormat="1" applyFont="1" applyFill="1" applyBorder="1" applyAlignment="1">
      <alignment horizontal="right"/>
    </xf>
    <xf numFmtId="0" fontId="10" fillId="7" borderId="7" xfId="0" applyFont="1" applyFill="1" applyBorder="1" applyAlignment="1"/>
    <xf numFmtId="0" fontId="10" fillId="7" borderId="16" xfId="0" applyFont="1" applyFill="1" applyBorder="1"/>
    <xf numFmtId="0" fontId="6" fillId="2" borderId="16" xfId="0" applyFont="1" applyFill="1" applyBorder="1"/>
    <xf numFmtId="0" fontId="6" fillId="4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 indent="2"/>
    </xf>
    <xf numFmtId="0" fontId="6" fillId="2" borderId="18" xfId="0" applyFont="1" applyFill="1" applyBorder="1"/>
    <xf numFmtId="164" fontId="6" fillId="2" borderId="13" xfId="0" applyNumberFormat="1" applyFont="1" applyFill="1" applyBorder="1"/>
    <xf numFmtId="165" fontId="6" fillId="2" borderId="14" xfId="0" applyNumberFormat="1" applyFont="1" applyFill="1" applyBorder="1"/>
    <xf numFmtId="0" fontId="5" fillId="5" borderId="9" xfId="0" applyFont="1" applyFill="1" applyBorder="1"/>
    <xf numFmtId="0" fontId="14" fillId="5" borderId="11" xfId="0" applyFont="1" applyFill="1" applyBorder="1"/>
    <xf numFmtId="164" fontId="6" fillId="2" borderId="15" xfId="0" applyNumberFormat="1" applyFont="1" applyFill="1" applyBorder="1"/>
    <xf numFmtId="165" fontId="6" fillId="2" borderId="16" xfId="0" applyNumberFormat="1" applyFont="1" applyFill="1" applyBorder="1"/>
    <xf numFmtId="164" fontId="6" fillId="2" borderId="17" xfId="0" applyNumberFormat="1" applyFont="1" applyFill="1" applyBorder="1"/>
    <xf numFmtId="165" fontId="6" fillId="2" borderId="18" xfId="0" applyNumberFormat="1" applyFont="1" applyFill="1" applyBorder="1"/>
    <xf numFmtId="0" fontId="6" fillId="2" borderId="22" xfId="0" applyFont="1" applyFill="1" applyBorder="1"/>
    <xf numFmtId="164" fontId="6" fillId="2" borderId="14" xfId="0" applyNumberFormat="1" applyFont="1" applyFill="1" applyBorder="1"/>
    <xf numFmtId="0" fontId="6" fillId="2" borderId="13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164" fontId="6" fillId="2" borderId="18" xfId="0" applyNumberFormat="1" applyFont="1" applyFill="1" applyBorder="1"/>
    <xf numFmtId="0" fontId="6" fillId="4" borderId="5" xfId="0" applyFont="1" applyFill="1" applyBorder="1"/>
    <xf numFmtId="0" fontId="0" fillId="4" borderId="6" xfId="0" applyFill="1" applyBorder="1"/>
    <xf numFmtId="0" fontId="0" fillId="4" borderId="4" xfId="0" applyFill="1" applyBorder="1"/>
    <xf numFmtId="0" fontId="6" fillId="7" borderId="7" xfId="0" applyFont="1" applyFill="1" applyBorder="1"/>
    <xf numFmtId="0" fontId="6" fillId="7" borderId="15" xfId="0" applyFont="1" applyFill="1" applyBorder="1"/>
    <xf numFmtId="0" fontId="6" fillId="7" borderId="22" xfId="0" applyFont="1" applyFill="1" applyBorder="1"/>
    <xf numFmtId="0" fontId="6" fillId="0" borderId="20" xfId="0" applyFont="1" applyFill="1" applyBorder="1"/>
    <xf numFmtId="0" fontId="6" fillId="7" borderId="16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3">
    <cellStyle name="Normal" xfId="0" builtinId="0"/>
    <cellStyle name="Normal_Fall 2007 Demographics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"/>
  <sheetViews>
    <sheetView tabSelected="1" zoomScale="90" zoomScaleNormal="90" workbookViewId="0">
      <selection activeCell="K8" sqref="K8"/>
    </sheetView>
  </sheetViews>
  <sheetFormatPr defaultRowHeight="15" x14ac:dyDescent="0.25"/>
  <cols>
    <col min="1" max="1" width="6.28515625" customWidth="1"/>
    <col min="2" max="2" width="16.5703125" customWidth="1"/>
    <col min="3" max="3" width="37.5703125" customWidth="1"/>
    <col min="4" max="4" width="11" customWidth="1"/>
    <col min="5" max="5" width="8.140625" customWidth="1"/>
    <col min="6" max="6" width="7.7109375" customWidth="1"/>
    <col min="7" max="7" width="13.85546875" customWidth="1"/>
    <col min="8" max="8" width="28.5703125" customWidth="1"/>
    <col min="9" max="9" width="9.28515625" customWidth="1"/>
    <col min="10" max="10" width="10.140625" customWidth="1"/>
    <col min="11" max="11" width="6.42578125" customWidth="1"/>
    <col min="12" max="12" width="6.140625" customWidth="1"/>
    <col min="13" max="15" width="6.28515625" customWidth="1"/>
    <col min="16" max="16" width="18.28515625" customWidth="1"/>
    <col min="17" max="17" width="6.28515625" customWidth="1"/>
    <col min="18" max="18" width="6.85546875" customWidth="1"/>
  </cols>
  <sheetData>
    <row r="1" spans="1:17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7.5" customHeight="1" x14ac:dyDescent="0.4">
      <c r="A2" s="1"/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1"/>
    </row>
    <row r="3" spans="1:17" ht="37.5" customHeight="1" thickBot="1" x14ac:dyDescent="0.3">
      <c r="A3" s="1"/>
      <c r="B3" s="80" t="s">
        <v>81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1"/>
    </row>
    <row r="4" spans="1:17" ht="15" customHeight="1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1"/>
    </row>
    <row r="5" spans="1:17" ht="15.75" thickBot="1" x14ac:dyDescent="0.3">
      <c r="A5" s="1"/>
      <c r="B5" s="2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4"/>
      <c r="Q5" s="1"/>
    </row>
    <row r="6" spans="1:17" ht="16.5" thickBot="1" x14ac:dyDescent="0.3">
      <c r="A6" s="1"/>
      <c r="B6" s="2"/>
      <c r="C6" s="7" t="s">
        <v>1</v>
      </c>
      <c r="D6" s="8" t="s">
        <v>2</v>
      </c>
      <c r="E6" s="9" t="s">
        <v>3</v>
      </c>
      <c r="F6" s="10"/>
      <c r="G6" s="10"/>
      <c r="H6" s="7" t="s">
        <v>4</v>
      </c>
      <c r="I6" s="11" t="s">
        <v>5</v>
      </c>
      <c r="J6" s="12" t="s">
        <v>6</v>
      </c>
      <c r="K6" s="11" t="s">
        <v>2</v>
      </c>
      <c r="L6" s="9" t="s">
        <v>7</v>
      </c>
      <c r="M6" s="10"/>
      <c r="N6" s="10"/>
      <c r="O6" s="10"/>
      <c r="P6" s="13"/>
      <c r="Q6" s="1"/>
    </row>
    <row r="7" spans="1:17" ht="15.75" x14ac:dyDescent="0.25">
      <c r="A7" s="1"/>
      <c r="B7" s="2"/>
      <c r="C7" s="14" t="s">
        <v>8</v>
      </c>
      <c r="D7" s="15">
        <v>1864</v>
      </c>
      <c r="E7" s="16">
        <f>D7/$K$9</f>
        <v>0.24011335823779467</v>
      </c>
      <c r="F7" s="10"/>
      <c r="G7" s="10"/>
      <c r="H7" s="17" t="s">
        <v>9</v>
      </c>
      <c r="I7" s="18">
        <v>5759</v>
      </c>
      <c r="J7" s="18">
        <v>702</v>
      </c>
      <c r="K7" s="19">
        <f>I7+J7</f>
        <v>6461</v>
      </c>
      <c r="L7" s="20">
        <f>I7+(J7/3)</f>
        <v>5993</v>
      </c>
      <c r="M7" s="10"/>
      <c r="N7" s="10"/>
      <c r="O7" s="10"/>
      <c r="P7" s="13"/>
      <c r="Q7" s="1"/>
    </row>
    <row r="8" spans="1:17" ht="15.75" x14ac:dyDescent="0.25">
      <c r="A8" s="1"/>
      <c r="B8" s="2"/>
      <c r="C8" s="14" t="s">
        <v>10</v>
      </c>
      <c r="D8" s="21">
        <v>1517</v>
      </c>
      <c r="E8" s="22">
        <f>D8/$K$9</f>
        <v>0.19541414401648846</v>
      </c>
      <c r="F8" s="10"/>
      <c r="G8" s="10"/>
      <c r="H8" s="17" t="s">
        <v>11</v>
      </c>
      <c r="I8" s="18">
        <v>999</v>
      </c>
      <c r="J8" s="18">
        <v>303</v>
      </c>
      <c r="K8" s="19">
        <f>I8+J8</f>
        <v>1302</v>
      </c>
      <c r="L8" s="20">
        <f>I8+(J8/3)</f>
        <v>1100</v>
      </c>
      <c r="M8" s="10"/>
      <c r="N8" s="10"/>
      <c r="O8" s="10"/>
      <c r="P8" s="13"/>
      <c r="Q8" s="1"/>
    </row>
    <row r="9" spans="1:17" ht="16.5" thickBot="1" x14ac:dyDescent="0.3">
      <c r="A9" s="1"/>
      <c r="B9" s="2"/>
      <c r="C9" s="14" t="s">
        <v>12</v>
      </c>
      <c r="D9" s="21">
        <v>1523</v>
      </c>
      <c r="E9" s="22">
        <f>D9/$K$9</f>
        <v>0.19618704109236121</v>
      </c>
      <c r="F9" s="10"/>
      <c r="G9" s="10"/>
      <c r="H9" s="23" t="s">
        <v>2</v>
      </c>
      <c r="I9" s="24">
        <f>SUM(I7:I8)</f>
        <v>6758</v>
      </c>
      <c r="J9" s="24">
        <f>SUM(J7:J8)</f>
        <v>1005</v>
      </c>
      <c r="K9" s="24">
        <f>SUM(K7:K8)</f>
        <v>7763</v>
      </c>
      <c r="L9" s="25">
        <f>I9+(J9/3)</f>
        <v>7093</v>
      </c>
      <c r="M9" s="10"/>
      <c r="N9" s="10"/>
      <c r="O9" s="10"/>
      <c r="P9" s="13"/>
      <c r="Q9" s="1"/>
    </row>
    <row r="10" spans="1:17" ht="16.5" thickBot="1" x14ac:dyDescent="0.3">
      <c r="A10" s="1"/>
      <c r="B10" s="2"/>
      <c r="C10" s="14" t="s">
        <v>13</v>
      </c>
      <c r="D10" s="21">
        <v>1555</v>
      </c>
      <c r="E10" s="22">
        <f t="shared" ref="E10:E12" si="0">D10/$K$9</f>
        <v>0.20030915883034908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3"/>
      <c r="Q10" s="1"/>
    </row>
    <row r="11" spans="1:17" ht="16.5" thickBot="1" x14ac:dyDescent="0.3">
      <c r="A11" s="1"/>
      <c r="B11" s="2"/>
      <c r="C11" s="14" t="s">
        <v>14</v>
      </c>
      <c r="D11" s="21">
        <v>2</v>
      </c>
      <c r="E11" s="26">
        <f t="shared" si="0"/>
        <v>2.5763235862424319E-4</v>
      </c>
      <c r="F11" s="10"/>
      <c r="G11" s="10"/>
      <c r="H11" s="7" t="s">
        <v>8</v>
      </c>
      <c r="I11" s="8">
        <v>2013</v>
      </c>
      <c r="J11" s="8">
        <v>2014</v>
      </c>
      <c r="K11" s="8">
        <v>2015</v>
      </c>
      <c r="L11" s="8">
        <v>2016</v>
      </c>
      <c r="M11" s="8">
        <v>2017</v>
      </c>
      <c r="N11" s="8">
        <v>2018</v>
      </c>
      <c r="O11" s="27">
        <v>2019</v>
      </c>
      <c r="P11" s="13"/>
      <c r="Q11" s="1"/>
    </row>
    <row r="12" spans="1:17" ht="15.75" x14ac:dyDescent="0.25">
      <c r="A12" s="1"/>
      <c r="B12" s="2"/>
      <c r="C12" s="14" t="s">
        <v>15</v>
      </c>
      <c r="D12" s="21">
        <v>365</v>
      </c>
      <c r="E12" s="26">
        <f t="shared" si="0"/>
        <v>4.7017905448924383E-2</v>
      </c>
      <c r="F12" s="10"/>
      <c r="G12" s="10"/>
      <c r="H12" s="17" t="s">
        <v>71</v>
      </c>
      <c r="I12" s="28">
        <v>886</v>
      </c>
      <c r="J12" s="29">
        <v>1058</v>
      </c>
      <c r="K12" s="29">
        <v>1159</v>
      </c>
      <c r="L12" s="29">
        <v>1123</v>
      </c>
      <c r="M12" s="29">
        <v>1192</v>
      </c>
      <c r="N12" s="29">
        <v>1326</v>
      </c>
      <c r="O12" s="30">
        <v>1365</v>
      </c>
      <c r="P12" s="13"/>
      <c r="Q12" s="1"/>
    </row>
    <row r="13" spans="1:17" ht="15.75" x14ac:dyDescent="0.25">
      <c r="A13" s="1"/>
      <c r="B13" s="2"/>
      <c r="C13" s="14" t="s">
        <v>16</v>
      </c>
      <c r="D13" s="21">
        <v>917</v>
      </c>
      <c r="E13" s="26">
        <f>D13/$K$9</f>
        <v>0.11812443642921551</v>
      </c>
      <c r="F13" s="10"/>
      <c r="G13" s="10"/>
      <c r="H13" s="72" t="s">
        <v>72</v>
      </c>
      <c r="I13" s="73">
        <v>13</v>
      </c>
      <c r="J13" s="74">
        <v>20</v>
      </c>
      <c r="K13" s="74">
        <v>9</v>
      </c>
      <c r="L13" s="74">
        <v>18</v>
      </c>
      <c r="M13" s="74">
        <v>12</v>
      </c>
      <c r="N13" s="74">
        <v>9</v>
      </c>
      <c r="O13" s="76">
        <v>10</v>
      </c>
      <c r="P13" s="13"/>
      <c r="Q13" s="1"/>
    </row>
    <row r="14" spans="1:17" ht="16.5" thickBot="1" x14ac:dyDescent="0.3">
      <c r="A14" s="1"/>
      <c r="B14" s="2"/>
      <c r="C14" s="14" t="s">
        <v>18</v>
      </c>
      <c r="D14" s="21">
        <v>20</v>
      </c>
      <c r="E14" s="26">
        <f>D14/$K$9</f>
        <v>2.5763235862424319E-3</v>
      </c>
      <c r="F14" s="10"/>
      <c r="G14" s="10"/>
      <c r="H14" s="31" t="s">
        <v>17</v>
      </c>
      <c r="I14" s="32">
        <v>4925</v>
      </c>
      <c r="J14" s="33">
        <v>4801</v>
      </c>
      <c r="K14" s="33">
        <v>5148</v>
      </c>
      <c r="L14" s="33">
        <v>6116</v>
      </c>
      <c r="M14" s="75">
        <v>7247</v>
      </c>
      <c r="N14" s="75">
        <v>8740</v>
      </c>
      <c r="O14" s="54">
        <v>8155</v>
      </c>
      <c r="P14" s="13"/>
      <c r="Q14" s="1"/>
    </row>
    <row r="15" spans="1:17" ht="16.5" thickBot="1" x14ac:dyDescent="0.3">
      <c r="A15" s="1"/>
      <c r="B15" s="2"/>
      <c r="C15" s="35" t="s">
        <v>2</v>
      </c>
      <c r="D15" s="36">
        <f>SUM(D7:D14)</f>
        <v>7763</v>
      </c>
      <c r="E15" s="37">
        <f>D15/$K$9</f>
        <v>1</v>
      </c>
      <c r="F15" s="10"/>
      <c r="G15" s="10"/>
      <c r="H15" s="38"/>
      <c r="I15" s="38"/>
      <c r="J15" s="38"/>
      <c r="K15" s="10"/>
      <c r="L15" s="10"/>
      <c r="M15" s="10"/>
      <c r="N15" s="10"/>
      <c r="O15" s="10"/>
      <c r="P15" s="13"/>
      <c r="Q15" s="1"/>
    </row>
    <row r="16" spans="1:17" ht="16.5" thickBot="1" x14ac:dyDescent="0.3">
      <c r="A16" s="1"/>
      <c r="B16" s="2"/>
      <c r="C16" s="10"/>
      <c r="D16" s="39"/>
      <c r="E16" s="10"/>
      <c r="F16" s="10"/>
      <c r="G16" s="10"/>
      <c r="H16" s="7" t="s">
        <v>19</v>
      </c>
      <c r="I16" s="11" t="s">
        <v>2</v>
      </c>
      <c r="J16" s="9" t="s">
        <v>3</v>
      </c>
      <c r="K16" s="10"/>
      <c r="L16" s="10"/>
      <c r="M16" s="10"/>
      <c r="N16" s="10"/>
      <c r="O16" s="10"/>
      <c r="P16" s="13"/>
      <c r="Q16" s="1"/>
    </row>
    <row r="17" spans="1:17" ht="16.5" thickBot="1" x14ac:dyDescent="0.3">
      <c r="A17" s="1"/>
      <c r="B17" s="2"/>
      <c r="C17" s="40" t="s">
        <v>20</v>
      </c>
      <c r="D17" s="41">
        <v>453</v>
      </c>
      <c r="E17" s="10"/>
      <c r="F17" s="10"/>
      <c r="G17" s="10"/>
      <c r="H17" s="17" t="s">
        <v>21</v>
      </c>
      <c r="I17" s="29">
        <v>6758</v>
      </c>
      <c r="J17" s="16">
        <f>I17/$K$9</f>
        <v>0.87053973979131782</v>
      </c>
      <c r="K17" s="10"/>
      <c r="L17" s="10"/>
      <c r="M17" s="10"/>
      <c r="N17" s="10"/>
      <c r="O17" s="10"/>
      <c r="P17" s="13"/>
      <c r="Q17" s="1"/>
    </row>
    <row r="18" spans="1:17" ht="16.5" thickBot="1" x14ac:dyDescent="0.3">
      <c r="A18" s="1"/>
      <c r="B18" s="2"/>
      <c r="C18" s="10"/>
      <c r="D18" s="10"/>
      <c r="E18" s="10"/>
      <c r="F18" s="10"/>
      <c r="G18" s="10"/>
      <c r="H18" s="31" t="s">
        <v>22</v>
      </c>
      <c r="I18" s="33">
        <v>1005</v>
      </c>
      <c r="J18" s="43">
        <f>I18/$K$9</f>
        <v>0.1294602602086822</v>
      </c>
      <c r="K18" s="10"/>
      <c r="L18" s="42"/>
      <c r="M18" s="10"/>
      <c r="N18" s="10"/>
      <c r="O18" s="10"/>
      <c r="P18" s="13"/>
      <c r="Q18" s="1"/>
    </row>
    <row r="19" spans="1:17" ht="16.5" thickBot="1" x14ac:dyDescent="0.3">
      <c r="A19" s="1"/>
      <c r="B19" s="2"/>
      <c r="C19" s="7" t="s">
        <v>23</v>
      </c>
      <c r="D19" s="9" t="s">
        <v>2</v>
      </c>
      <c r="E19" s="10"/>
      <c r="F19" s="10"/>
      <c r="G19" s="10"/>
      <c r="H19" s="38"/>
      <c r="I19" s="38"/>
      <c r="J19" s="38"/>
      <c r="K19" s="10"/>
      <c r="L19" s="10"/>
      <c r="M19" s="10"/>
      <c r="N19" s="10"/>
      <c r="O19" s="10"/>
      <c r="P19" s="13"/>
      <c r="Q19" s="1"/>
    </row>
    <row r="20" spans="1:17" ht="16.5" thickBot="1" x14ac:dyDescent="0.3">
      <c r="A20" s="1"/>
      <c r="B20" s="2"/>
      <c r="C20" s="44" t="s">
        <v>24</v>
      </c>
      <c r="D20" s="45"/>
      <c r="E20" s="10"/>
      <c r="F20" s="10"/>
      <c r="G20" s="10"/>
      <c r="H20" s="7" t="s">
        <v>25</v>
      </c>
      <c r="I20" s="11" t="s">
        <v>2</v>
      </c>
      <c r="J20" s="9" t="s">
        <v>3</v>
      </c>
      <c r="K20" s="10"/>
      <c r="L20" s="10"/>
      <c r="M20" s="10"/>
      <c r="N20" s="10"/>
      <c r="O20" s="10"/>
      <c r="P20" s="13"/>
      <c r="Q20" s="1"/>
    </row>
    <row r="21" spans="1:17" ht="15.75" x14ac:dyDescent="0.25">
      <c r="A21" s="1"/>
      <c r="B21" s="2"/>
      <c r="C21" s="46" t="s">
        <v>26</v>
      </c>
      <c r="D21" s="47">
        <v>2377</v>
      </c>
      <c r="E21" s="48"/>
      <c r="F21" s="10"/>
      <c r="G21" s="10"/>
      <c r="H21" s="17" t="s">
        <v>27</v>
      </c>
      <c r="I21" s="29">
        <v>4530</v>
      </c>
      <c r="J21" s="16">
        <f>I21/$K$9</f>
        <v>0.58353729228391082</v>
      </c>
      <c r="K21" s="10"/>
      <c r="L21" s="10"/>
      <c r="M21" s="10"/>
      <c r="N21" s="10"/>
      <c r="O21" s="10"/>
      <c r="P21" s="13"/>
      <c r="Q21" s="1"/>
    </row>
    <row r="22" spans="1:17" ht="16.5" thickBot="1" x14ac:dyDescent="0.3">
      <c r="A22" s="1"/>
      <c r="B22" s="2"/>
      <c r="C22" s="49" t="s">
        <v>28</v>
      </c>
      <c r="D22" s="50"/>
      <c r="E22" s="10"/>
      <c r="F22" s="10"/>
      <c r="G22" s="10"/>
      <c r="H22" s="31" t="s">
        <v>29</v>
      </c>
      <c r="I22" s="33">
        <v>3233</v>
      </c>
      <c r="J22" s="43">
        <f>I22/$K$9</f>
        <v>0.41646270771608912</v>
      </c>
      <c r="K22" s="10"/>
      <c r="L22" s="10"/>
      <c r="M22" s="10"/>
      <c r="N22" s="10"/>
      <c r="O22" s="10"/>
      <c r="P22" s="13"/>
      <c r="Q22" s="1"/>
    </row>
    <row r="23" spans="1:17" ht="16.5" thickBot="1" x14ac:dyDescent="0.3">
      <c r="A23" s="1"/>
      <c r="B23" s="2"/>
      <c r="C23" s="46" t="s">
        <v>26</v>
      </c>
      <c r="D23" s="51">
        <v>729</v>
      </c>
      <c r="E23" s="10"/>
      <c r="F23" s="10"/>
      <c r="G23" s="10"/>
      <c r="H23" s="10"/>
      <c r="I23" s="52"/>
      <c r="J23" s="52"/>
      <c r="K23" s="10"/>
      <c r="L23" s="10"/>
      <c r="M23" s="10"/>
      <c r="N23" s="10"/>
      <c r="O23" s="10"/>
      <c r="P23" s="13"/>
      <c r="Q23" s="1"/>
    </row>
    <row r="24" spans="1:17" ht="16.5" thickBot="1" x14ac:dyDescent="0.3">
      <c r="A24" s="1"/>
      <c r="B24" s="2"/>
      <c r="C24" s="53" t="s">
        <v>30</v>
      </c>
      <c r="D24" s="54">
        <v>44</v>
      </c>
      <c r="E24" s="10"/>
      <c r="F24" s="10"/>
      <c r="G24" s="10"/>
      <c r="H24" s="7" t="s">
        <v>31</v>
      </c>
      <c r="I24" s="11" t="s">
        <v>2</v>
      </c>
      <c r="J24" s="9" t="s">
        <v>3</v>
      </c>
      <c r="K24" s="10"/>
      <c r="L24" s="10"/>
      <c r="M24" s="10"/>
      <c r="N24" s="10"/>
      <c r="O24" s="10"/>
      <c r="P24" s="13"/>
      <c r="Q24" s="1"/>
    </row>
    <row r="25" spans="1:17" ht="16.5" thickBot="1" x14ac:dyDescent="0.3">
      <c r="A25" s="1"/>
      <c r="B25" s="2"/>
      <c r="C25" s="10"/>
      <c r="D25" s="10"/>
      <c r="E25" s="10"/>
      <c r="F25" s="10"/>
      <c r="G25" s="10"/>
      <c r="H25" s="17" t="s">
        <v>32</v>
      </c>
      <c r="I25" s="55">
        <v>40</v>
      </c>
      <c r="J25" s="56">
        <f t="shared" ref="J25:J28" si="1">I25/$K$9</f>
        <v>5.1526471724848638E-3</v>
      </c>
      <c r="K25" s="10"/>
      <c r="L25" s="10"/>
      <c r="M25" s="10"/>
      <c r="N25" s="10"/>
      <c r="O25" s="10"/>
      <c r="P25" s="13"/>
      <c r="Q25" s="1"/>
    </row>
    <row r="26" spans="1:17" ht="16.5" thickBot="1" x14ac:dyDescent="0.3">
      <c r="A26" s="1"/>
      <c r="B26" s="2"/>
      <c r="C26" s="57" t="s">
        <v>33</v>
      </c>
      <c r="D26" s="58"/>
      <c r="E26" s="10"/>
      <c r="F26" s="38"/>
      <c r="G26" s="10"/>
      <c r="H26" s="17" t="s">
        <v>34</v>
      </c>
      <c r="I26" s="59">
        <v>5615</v>
      </c>
      <c r="J26" s="60">
        <f t="shared" si="1"/>
        <v>0.72330284683756285</v>
      </c>
      <c r="K26" s="10"/>
      <c r="L26" s="10"/>
      <c r="M26" s="10"/>
      <c r="N26" s="10"/>
      <c r="O26" s="10"/>
      <c r="P26" s="13"/>
      <c r="Q26" s="1"/>
    </row>
    <row r="27" spans="1:17" ht="15.75" x14ac:dyDescent="0.25">
      <c r="A27" s="1"/>
      <c r="B27" s="2"/>
      <c r="C27" s="17" t="s">
        <v>35</v>
      </c>
      <c r="D27" s="30">
        <v>167</v>
      </c>
      <c r="E27" s="10"/>
      <c r="F27" s="10"/>
      <c r="G27" s="10"/>
      <c r="H27" s="17" t="s">
        <v>36</v>
      </c>
      <c r="I27" s="59">
        <v>822</v>
      </c>
      <c r="J27" s="60">
        <f t="shared" si="1"/>
        <v>0.10588689939456396</v>
      </c>
      <c r="K27" s="10"/>
      <c r="L27" s="10"/>
      <c r="M27" s="10"/>
      <c r="N27" s="10"/>
      <c r="O27" s="10"/>
      <c r="P27" s="13"/>
      <c r="Q27" s="1"/>
    </row>
    <row r="28" spans="1:17" ht="15.75" x14ac:dyDescent="0.25">
      <c r="A28" s="1"/>
      <c r="B28" s="2"/>
      <c r="C28" s="17" t="s">
        <v>37</v>
      </c>
      <c r="D28" s="51">
        <v>126</v>
      </c>
      <c r="E28" s="10"/>
      <c r="F28" s="10"/>
      <c r="G28" s="10"/>
      <c r="H28" s="17" t="s">
        <v>38</v>
      </c>
      <c r="I28" s="59">
        <v>670</v>
      </c>
      <c r="J28" s="60">
        <f t="shared" si="1"/>
        <v>8.6306840139121474E-2</v>
      </c>
      <c r="K28" s="10"/>
      <c r="L28" s="10"/>
      <c r="M28" s="10"/>
      <c r="N28" s="10"/>
      <c r="O28" s="10"/>
      <c r="P28" s="13"/>
      <c r="Q28" s="1"/>
    </row>
    <row r="29" spans="1:17" ht="16.5" thickBot="1" x14ac:dyDescent="0.3">
      <c r="A29" s="1"/>
      <c r="B29" s="2"/>
      <c r="C29" s="17" t="s">
        <v>39</v>
      </c>
      <c r="D29" s="51">
        <v>99</v>
      </c>
      <c r="E29" s="10"/>
      <c r="F29" s="10"/>
      <c r="G29" s="10"/>
      <c r="H29" s="31" t="s">
        <v>40</v>
      </c>
      <c r="I29" s="61">
        <v>616</v>
      </c>
      <c r="J29" s="62">
        <f>I29/$K$9</f>
        <v>7.9350766456266902E-2</v>
      </c>
      <c r="K29" s="10"/>
      <c r="L29" s="39"/>
      <c r="M29" s="10"/>
      <c r="N29" s="10"/>
      <c r="O29" s="10"/>
      <c r="P29" s="13"/>
      <c r="Q29" s="1"/>
    </row>
    <row r="30" spans="1:17" ht="15.75" x14ac:dyDescent="0.25">
      <c r="A30" s="1"/>
      <c r="B30" s="2"/>
      <c r="C30" s="17" t="s">
        <v>74</v>
      </c>
      <c r="D30" s="51">
        <v>11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3"/>
      <c r="Q30" s="1"/>
    </row>
    <row r="31" spans="1:17" ht="16.5" thickBot="1" x14ac:dyDescent="0.3">
      <c r="A31" s="1"/>
      <c r="B31" s="2"/>
      <c r="C31" s="17" t="s">
        <v>75</v>
      </c>
      <c r="D31" s="51">
        <v>10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3"/>
      <c r="Q31" s="1"/>
    </row>
    <row r="32" spans="1:17" ht="16.5" thickBot="1" x14ac:dyDescent="0.3">
      <c r="A32" s="1"/>
      <c r="B32" s="2"/>
      <c r="C32" s="31" t="s">
        <v>41</v>
      </c>
      <c r="D32" s="54">
        <v>127</v>
      </c>
      <c r="E32" s="10"/>
      <c r="F32" s="10"/>
      <c r="G32" s="10"/>
      <c r="H32" s="7" t="s">
        <v>42</v>
      </c>
      <c r="I32" s="11" t="s">
        <v>2</v>
      </c>
      <c r="J32" s="9" t="s">
        <v>3</v>
      </c>
      <c r="K32" s="10"/>
      <c r="L32" s="10"/>
      <c r="M32" s="10"/>
      <c r="N32" s="10"/>
      <c r="O32" s="10"/>
      <c r="P32" s="13"/>
      <c r="Q32" s="1"/>
    </row>
    <row r="33" spans="1:17" ht="16.5" thickBot="1" x14ac:dyDescent="0.3">
      <c r="A33" s="1"/>
      <c r="B33" s="2"/>
      <c r="C33" s="10"/>
      <c r="D33" s="10"/>
      <c r="E33" s="10"/>
      <c r="F33" s="10"/>
      <c r="G33" s="10"/>
      <c r="H33" s="17" t="s">
        <v>43</v>
      </c>
      <c r="I33" s="29">
        <v>6243</v>
      </c>
      <c r="J33" s="56">
        <f t="shared" ref="J33:J41" si="2">I33/$K$9</f>
        <v>0.80419940744557517</v>
      </c>
      <c r="K33" s="10"/>
      <c r="L33" s="10"/>
      <c r="M33" s="10"/>
      <c r="N33" s="10"/>
      <c r="O33" s="10"/>
      <c r="P33" s="13"/>
      <c r="Q33" s="1"/>
    </row>
    <row r="34" spans="1:17" ht="16.5" thickBot="1" x14ac:dyDescent="0.3">
      <c r="A34" s="1"/>
      <c r="B34" s="2"/>
      <c r="C34" s="57" t="s">
        <v>44</v>
      </c>
      <c r="D34" s="58"/>
      <c r="E34" s="10"/>
      <c r="F34" s="10"/>
      <c r="G34" s="10"/>
      <c r="H34" s="17" t="s">
        <v>45</v>
      </c>
      <c r="I34" s="63">
        <v>540</v>
      </c>
      <c r="J34" s="60">
        <f t="shared" si="2"/>
        <v>6.9560736828545661E-2</v>
      </c>
      <c r="K34" s="10"/>
      <c r="L34" s="10"/>
      <c r="M34" s="10"/>
      <c r="N34" s="10"/>
      <c r="O34" s="10"/>
      <c r="P34" s="13"/>
      <c r="Q34" s="1"/>
    </row>
    <row r="35" spans="1:17" ht="15.75" x14ac:dyDescent="0.25">
      <c r="A35" s="1"/>
      <c r="B35" s="2"/>
      <c r="C35" s="17" t="s">
        <v>46</v>
      </c>
      <c r="D35" s="64">
        <v>5462</v>
      </c>
      <c r="E35" s="10"/>
      <c r="F35" s="10"/>
      <c r="G35" s="10"/>
      <c r="H35" s="17" t="s">
        <v>47</v>
      </c>
      <c r="I35" s="63">
        <v>303</v>
      </c>
      <c r="J35" s="60">
        <f t="shared" si="2"/>
        <v>3.9031302331572842E-2</v>
      </c>
      <c r="K35" s="10"/>
      <c r="L35" s="10"/>
      <c r="M35" s="10"/>
      <c r="N35" s="10"/>
      <c r="O35" s="10"/>
      <c r="P35" s="13"/>
      <c r="Q35" s="1"/>
    </row>
    <row r="36" spans="1:17" ht="15.75" x14ac:dyDescent="0.25">
      <c r="A36" s="1"/>
      <c r="B36" s="2"/>
      <c r="C36" s="17" t="s">
        <v>48</v>
      </c>
      <c r="D36" s="51">
        <v>328</v>
      </c>
      <c r="E36" s="10"/>
      <c r="F36" s="10"/>
      <c r="G36" s="10"/>
      <c r="H36" s="17" t="s">
        <v>73</v>
      </c>
      <c r="I36" s="63">
        <v>266</v>
      </c>
      <c r="J36" s="60">
        <f t="shared" si="2"/>
        <v>3.4265103697024346E-2</v>
      </c>
      <c r="K36" s="10"/>
      <c r="L36" s="10"/>
      <c r="M36" s="10"/>
      <c r="N36" s="10"/>
      <c r="O36" s="10"/>
      <c r="P36" s="13"/>
      <c r="Q36" s="1"/>
    </row>
    <row r="37" spans="1:17" ht="15.75" x14ac:dyDescent="0.25">
      <c r="A37" s="1"/>
      <c r="B37" s="2"/>
      <c r="C37" s="17" t="s">
        <v>49</v>
      </c>
      <c r="D37" s="51">
        <v>305</v>
      </c>
      <c r="E37" s="10"/>
      <c r="F37" s="10"/>
      <c r="G37" s="10"/>
      <c r="H37" s="17" t="s">
        <v>50</v>
      </c>
      <c r="I37" s="63">
        <v>221</v>
      </c>
      <c r="J37" s="60">
        <f t="shared" si="2"/>
        <v>2.8468375627978874E-2</v>
      </c>
      <c r="K37" s="10"/>
      <c r="L37" s="10"/>
      <c r="M37" s="10"/>
      <c r="N37" s="10"/>
      <c r="O37" s="10"/>
      <c r="P37" s="13"/>
      <c r="Q37" s="1"/>
    </row>
    <row r="38" spans="1:17" ht="15.75" x14ac:dyDescent="0.25">
      <c r="A38" s="1"/>
      <c r="B38" s="2"/>
      <c r="C38" s="17" t="s">
        <v>51</v>
      </c>
      <c r="D38" s="51">
        <v>298</v>
      </c>
      <c r="E38" s="10"/>
      <c r="F38" s="10"/>
      <c r="G38" s="10"/>
      <c r="H38" s="17" t="s">
        <v>52</v>
      </c>
      <c r="I38" s="63">
        <v>96</v>
      </c>
      <c r="J38" s="60">
        <f t="shared" si="2"/>
        <v>1.2366353213963673E-2</v>
      </c>
      <c r="K38" s="10"/>
      <c r="L38" s="10"/>
      <c r="M38" s="10"/>
      <c r="N38" s="10"/>
      <c r="O38" s="10"/>
      <c r="P38" s="13"/>
      <c r="Q38" s="1"/>
    </row>
    <row r="39" spans="1:17" ht="15.75" x14ac:dyDescent="0.25">
      <c r="A39" s="1"/>
      <c r="B39" s="2"/>
      <c r="C39" s="17" t="s">
        <v>53</v>
      </c>
      <c r="D39" s="51">
        <v>187</v>
      </c>
      <c r="E39" s="10"/>
      <c r="F39" s="10"/>
      <c r="G39" s="10"/>
      <c r="H39" s="17" t="s">
        <v>54</v>
      </c>
      <c r="I39" s="63">
        <v>79</v>
      </c>
      <c r="J39" s="60">
        <f t="shared" si="2"/>
        <v>1.0176478165657607E-2</v>
      </c>
      <c r="K39" s="10"/>
      <c r="L39" s="10"/>
      <c r="M39" s="10"/>
      <c r="N39" s="10"/>
      <c r="O39" s="10"/>
      <c r="P39" s="13"/>
      <c r="Q39" s="1"/>
    </row>
    <row r="40" spans="1:17" ht="15.75" x14ac:dyDescent="0.25">
      <c r="A40" s="1"/>
      <c r="B40" s="2"/>
      <c r="C40" s="17" t="s">
        <v>55</v>
      </c>
      <c r="D40" s="51">
        <v>94</v>
      </c>
      <c r="E40" s="10"/>
      <c r="F40" s="10"/>
      <c r="G40" s="10"/>
      <c r="H40" s="17" t="s">
        <v>56</v>
      </c>
      <c r="I40" s="63">
        <v>9</v>
      </c>
      <c r="J40" s="60">
        <f t="shared" si="2"/>
        <v>1.1593456138090945E-3</v>
      </c>
      <c r="K40" s="10"/>
      <c r="L40" s="10"/>
      <c r="M40" s="10"/>
      <c r="N40" s="10"/>
      <c r="O40" s="10"/>
      <c r="P40" s="13"/>
      <c r="Q40" s="1"/>
    </row>
    <row r="41" spans="1:17" ht="16.5" thickBot="1" x14ac:dyDescent="0.3">
      <c r="A41" s="1"/>
      <c r="B41" s="2"/>
      <c r="C41" s="31" t="s">
        <v>57</v>
      </c>
      <c r="D41" s="54">
        <f>1741-SUM(D36:D40)</f>
        <v>529</v>
      </c>
      <c r="E41" s="10"/>
      <c r="F41" s="10"/>
      <c r="G41" s="10"/>
      <c r="H41" s="31" t="s">
        <v>58</v>
      </c>
      <c r="I41" s="33">
        <v>6</v>
      </c>
      <c r="J41" s="62">
        <f t="shared" si="2"/>
        <v>7.7289707587272958E-4</v>
      </c>
      <c r="K41" s="10"/>
      <c r="L41" s="10"/>
      <c r="M41" s="10"/>
      <c r="N41" s="10"/>
      <c r="O41" s="10"/>
      <c r="P41" s="13"/>
      <c r="Q41" s="1"/>
    </row>
    <row r="42" spans="1:17" ht="16.5" thickBot="1" x14ac:dyDescent="0.3">
      <c r="A42" s="1"/>
      <c r="B42" s="2"/>
      <c r="C42" s="34" t="s">
        <v>59</v>
      </c>
      <c r="D42" s="10"/>
      <c r="E42" s="10"/>
      <c r="F42" s="10"/>
      <c r="G42" s="10"/>
      <c r="H42" s="38"/>
      <c r="I42" s="38"/>
      <c r="J42" s="38"/>
      <c r="K42" s="10"/>
      <c r="L42" s="10"/>
      <c r="M42" s="10"/>
      <c r="N42" s="10"/>
      <c r="O42" s="10"/>
      <c r="P42" s="13"/>
      <c r="Q42" s="1"/>
    </row>
    <row r="43" spans="1:17" ht="16.5" thickBot="1" x14ac:dyDescent="0.3">
      <c r="A43" s="1"/>
      <c r="B43" s="2"/>
      <c r="C43" s="10"/>
      <c r="D43" s="10"/>
      <c r="E43" s="10"/>
      <c r="F43" s="10"/>
      <c r="G43" s="10"/>
      <c r="H43" s="7" t="s">
        <v>60</v>
      </c>
      <c r="I43" s="8" t="s">
        <v>2</v>
      </c>
      <c r="J43" s="9" t="s">
        <v>3</v>
      </c>
      <c r="K43" s="10"/>
      <c r="L43" s="10"/>
      <c r="M43" s="10"/>
      <c r="N43" s="10"/>
      <c r="O43" s="10"/>
      <c r="P43" s="13"/>
      <c r="Q43" s="1"/>
    </row>
    <row r="44" spans="1:17" ht="16.5" thickBot="1" x14ac:dyDescent="0.3">
      <c r="A44" s="1"/>
      <c r="B44" s="2"/>
      <c r="C44" s="57" t="s">
        <v>61</v>
      </c>
      <c r="D44" s="58"/>
      <c r="E44" s="10"/>
      <c r="F44" s="10"/>
      <c r="G44" s="10"/>
      <c r="H44" s="17" t="s">
        <v>46</v>
      </c>
      <c r="I44" s="65">
        <v>5320</v>
      </c>
      <c r="J44" s="16">
        <f>I44/$K$9</f>
        <v>0.68530207394048692</v>
      </c>
      <c r="K44" s="10"/>
      <c r="L44" s="10"/>
      <c r="M44" s="10"/>
      <c r="N44" s="10"/>
      <c r="O44" s="10"/>
      <c r="P44" s="13"/>
      <c r="Q44" s="1"/>
    </row>
    <row r="45" spans="1:17" ht="16.5" thickBot="1" x14ac:dyDescent="0.3">
      <c r="A45" s="1"/>
      <c r="B45" s="2"/>
      <c r="C45" s="17" t="s">
        <v>62</v>
      </c>
      <c r="D45" s="30">
        <v>1583</v>
      </c>
      <c r="E45" s="10"/>
      <c r="F45" s="10"/>
      <c r="G45" s="10"/>
      <c r="H45" s="31" t="s">
        <v>80</v>
      </c>
      <c r="I45" s="66">
        <v>2443</v>
      </c>
      <c r="J45" s="43">
        <f>I45/$K$9</f>
        <v>0.31469792605951308</v>
      </c>
      <c r="K45" s="10"/>
      <c r="L45" s="10"/>
      <c r="M45" s="10"/>
      <c r="N45" s="10"/>
      <c r="O45" s="10"/>
      <c r="P45" s="13"/>
      <c r="Q45" s="1"/>
    </row>
    <row r="46" spans="1:17" ht="15.75" x14ac:dyDescent="0.25">
      <c r="A46" s="1"/>
      <c r="B46" s="2"/>
      <c r="C46" s="17" t="s">
        <v>76</v>
      </c>
      <c r="D46" s="51">
        <v>1338</v>
      </c>
      <c r="E46" s="10"/>
      <c r="F46" s="10"/>
      <c r="G46" s="10"/>
      <c r="H46" s="34" t="s">
        <v>64</v>
      </c>
      <c r="I46" s="52"/>
      <c r="J46" s="67"/>
      <c r="K46" s="10"/>
      <c r="L46" s="10"/>
      <c r="M46" s="10"/>
      <c r="N46" s="10"/>
      <c r="O46" s="10"/>
      <c r="P46" s="13"/>
      <c r="Q46" s="1"/>
    </row>
    <row r="47" spans="1:17" ht="16.5" thickBot="1" x14ac:dyDescent="0.3">
      <c r="A47" s="1"/>
      <c r="B47" s="2"/>
      <c r="C47" s="17" t="s">
        <v>63</v>
      </c>
      <c r="D47" s="51">
        <v>1288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3"/>
      <c r="Q47" s="1"/>
    </row>
    <row r="48" spans="1:17" ht="16.5" thickBot="1" x14ac:dyDescent="0.3">
      <c r="A48" s="1"/>
      <c r="B48" s="2"/>
      <c r="C48" s="17" t="s">
        <v>77</v>
      </c>
      <c r="D48" s="51">
        <v>326</v>
      </c>
      <c r="E48" s="10"/>
      <c r="F48" s="10"/>
      <c r="G48" s="10"/>
      <c r="H48" s="7"/>
      <c r="I48" s="8" t="s">
        <v>65</v>
      </c>
      <c r="J48" s="9" t="s">
        <v>66</v>
      </c>
      <c r="K48" s="10"/>
      <c r="L48" s="10"/>
      <c r="M48" s="10"/>
      <c r="N48" s="10"/>
      <c r="O48" s="10"/>
      <c r="P48" s="13"/>
      <c r="Q48" s="1"/>
    </row>
    <row r="49" spans="1:17" x14ac:dyDescent="0.25">
      <c r="A49" s="1"/>
      <c r="B49" s="2"/>
      <c r="C49" s="17" t="s">
        <v>78</v>
      </c>
      <c r="D49" s="51">
        <v>205</v>
      </c>
      <c r="E49" s="10"/>
      <c r="F49" s="10"/>
      <c r="G49" s="10"/>
      <c r="H49" s="17" t="s">
        <v>67</v>
      </c>
      <c r="I49" s="63">
        <v>223</v>
      </c>
      <c r="J49" s="60">
        <v>0.02</v>
      </c>
      <c r="K49" s="10"/>
      <c r="L49" s="10"/>
      <c r="M49" s="10"/>
      <c r="N49" s="10"/>
      <c r="O49" s="10"/>
      <c r="P49" s="4"/>
      <c r="Q49" s="1"/>
    </row>
    <row r="50" spans="1:17" x14ac:dyDescent="0.25">
      <c r="A50" s="1"/>
      <c r="B50" s="2"/>
      <c r="C50" s="17" t="s">
        <v>79</v>
      </c>
      <c r="D50" s="51">
        <v>199</v>
      </c>
      <c r="E50" s="10"/>
      <c r="F50" s="10"/>
      <c r="G50" s="10"/>
      <c r="H50" s="17" t="s">
        <v>68</v>
      </c>
      <c r="I50" s="63">
        <v>1731</v>
      </c>
      <c r="J50" s="60">
        <v>0.14000000000000001</v>
      </c>
      <c r="K50" s="10"/>
      <c r="L50" s="10"/>
      <c r="M50" s="10"/>
      <c r="N50" s="10"/>
      <c r="O50" s="10"/>
      <c r="P50" s="4"/>
      <c r="Q50" s="1"/>
    </row>
    <row r="51" spans="1:17" ht="15.75" thickBot="1" x14ac:dyDescent="0.3">
      <c r="A51" s="1"/>
      <c r="B51" s="2"/>
      <c r="C51" s="31" t="s">
        <v>69</v>
      </c>
      <c r="D51" s="68">
        <f>D35-SUM(D45:D50)</f>
        <v>523</v>
      </c>
      <c r="E51" s="10"/>
      <c r="F51" s="10"/>
      <c r="G51" s="10"/>
      <c r="H51" s="31" t="s">
        <v>70</v>
      </c>
      <c r="I51" s="33">
        <v>5809</v>
      </c>
      <c r="J51" s="62">
        <v>0.84</v>
      </c>
      <c r="K51" s="10"/>
      <c r="L51" s="10"/>
      <c r="M51" s="10"/>
      <c r="N51" s="10"/>
      <c r="O51" s="10"/>
      <c r="P51" s="4"/>
      <c r="Q51" s="1"/>
    </row>
    <row r="52" spans="1:17" x14ac:dyDescent="0.25">
      <c r="A52" s="1"/>
      <c r="B52" s="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4"/>
      <c r="Q52" s="1"/>
    </row>
    <row r="53" spans="1:17" x14ac:dyDescent="0.25">
      <c r="A53" s="1"/>
      <c r="B53" s="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4"/>
      <c r="Q53" s="1"/>
    </row>
    <row r="54" spans="1:17" x14ac:dyDescent="0.25">
      <c r="A54" s="1"/>
      <c r="B54" s="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"/>
      <c r="Q54" s="1"/>
    </row>
    <row r="55" spans="1:17" x14ac:dyDescent="0.25">
      <c r="A55" s="1"/>
      <c r="B55" s="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"/>
      <c r="Q55" s="1"/>
    </row>
    <row r="56" spans="1:17" x14ac:dyDescent="0.25">
      <c r="A56" s="1"/>
      <c r="B56" s="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"/>
      <c r="Q56" s="1"/>
    </row>
    <row r="57" spans="1:17" x14ac:dyDescent="0.25">
      <c r="A57" s="1"/>
      <c r="B57" s="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4"/>
      <c r="Q57" s="1"/>
    </row>
    <row r="58" spans="1:17" x14ac:dyDescent="0.25">
      <c r="A58" s="1"/>
      <c r="B58" s="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4"/>
      <c r="Q58" s="1"/>
    </row>
    <row r="59" spans="1:17" x14ac:dyDescent="0.25">
      <c r="A59" s="1"/>
      <c r="B59" s="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4"/>
      <c r="Q59" s="1"/>
    </row>
    <row r="60" spans="1:17" x14ac:dyDescent="0.25">
      <c r="A60" s="1"/>
      <c r="B60" s="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4"/>
      <c r="Q60" s="1"/>
    </row>
    <row r="61" spans="1:17" x14ac:dyDescent="0.25">
      <c r="A61" s="1"/>
      <c r="B61" s="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4"/>
      <c r="Q61" s="1"/>
    </row>
    <row r="62" spans="1:17" x14ac:dyDescent="0.25">
      <c r="A62" s="1"/>
      <c r="B62" s="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4"/>
      <c r="Q62" s="1"/>
    </row>
    <row r="63" spans="1:17" x14ac:dyDescent="0.25">
      <c r="A63" s="1"/>
      <c r="B63" s="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4"/>
      <c r="Q63" s="1"/>
    </row>
    <row r="64" spans="1:17" x14ac:dyDescent="0.25">
      <c r="A64" s="1"/>
      <c r="B64" s="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4"/>
      <c r="Q64" s="1"/>
    </row>
    <row r="65" spans="1:17" ht="15.75" thickBot="1" x14ac:dyDescent="0.3">
      <c r="A65" s="1"/>
      <c r="B65" s="71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70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</sheetData>
  <mergeCells count="2">
    <mergeCell ref="B2:P2"/>
    <mergeCell ref="B3:P3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2019 Demographics</vt:lpstr>
      <vt:lpstr>'Fall 2019 Demographics'!Print_Area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Tiffany Thompson-Johnson</dc:creator>
  <cp:lastModifiedBy>OWNER</cp:lastModifiedBy>
  <cp:lastPrinted>2020-05-05T15:45:08Z</cp:lastPrinted>
  <dcterms:created xsi:type="dcterms:W3CDTF">2017-12-15T13:48:47Z</dcterms:created>
  <dcterms:modified xsi:type="dcterms:W3CDTF">2020-05-21T15:30:27Z</dcterms:modified>
</cp:coreProperties>
</file>